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5\29.05.25\2. МПА изменения в бюджет\"/>
    </mc:Choice>
  </mc:AlternateContent>
  <bookViews>
    <workbookView xWindow="-120" yWindow="-120" windowWidth="29040" windowHeight="15840"/>
  </bookViews>
  <sheets>
    <sheet name=" Прил 2 2025" sheetId="3" r:id="rId1"/>
  </sheets>
  <definedNames>
    <definedName name="_xlnm.Print_Area" localSheetId="0">' Прил 2 2025'!$A$3:$E$104</definedName>
  </definedNames>
  <calcPr calcId="152511"/>
</workbook>
</file>

<file path=xl/calcChain.xml><?xml version="1.0" encoding="utf-8"?>
<calcChain xmlns="http://schemas.openxmlformats.org/spreadsheetml/2006/main">
  <c r="C37" i="3" l="1"/>
  <c r="D50" i="3" l="1"/>
  <c r="E50" i="3"/>
  <c r="C50" i="3"/>
  <c r="D37" i="3"/>
  <c r="E37" i="3"/>
  <c r="D54" i="3"/>
  <c r="E54" i="3"/>
  <c r="D55" i="3"/>
  <c r="E55" i="3"/>
  <c r="C55" i="3"/>
  <c r="C63" i="3" l="1"/>
  <c r="D99" i="3"/>
  <c r="E99" i="3"/>
  <c r="D76" i="3"/>
  <c r="D75" i="3" s="1"/>
  <c r="E76" i="3"/>
  <c r="E75" i="3" s="1"/>
  <c r="E57" i="3"/>
  <c r="D63" i="3"/>
  <c r="D57" i="3" s="1"/>
  <c r="E63" i="3"/>
  <c r="C99" i="3"/>
  <c r="C76" i="3" l="1"/>
  <c r="C75" i="3" s="1"/>
  <c r="C24" i="3" l="1"/>
  <c r="C57" i="3" l="1"/>
  <c r="C54" i="3" s="1"/>
  <c r="D24" i="3" l="1"/>
  <c r="E24" i="3"/>
  <c r="E53" i="3" l="1"/>
  <c r="D53" i="3"/>
  <c r="D28" i="3" l="1"/>
  <c r="E28" i="3"/>
  <c r="C28" i="3"/>
  <c r="D35" i="3" l="1"/>
  <c r="E35" i="3"/>
  <c r="C35" i="3"/>
  <c r="E47" i="3" l="1"/>
  <c r="D47" i="3"/>
  <c r="E43" i="3"/>
  <c r="D43" i="3"/>
  <c r="E32" i="3"/>
  <c r="D32" i="3"/>
  <c r="E26" i="3"/>
  <c r="D26" i="3"/>
  <c r="E23" i="3" l="1"/>
  <c r="E104" i="3" s="1"/>
  <c r="D23" i="3"/>
  <c r="D104" i="3" s="1"/>
  <c r="C53" i="3"/>
  <c r="C47" i="3" l="1"/>
  <c r="C43" i="3"/>
  <c r="C23" i="3" s="1"/>
  <c r="C32" i="3"/>
  <c r="C26" i="3"/>
  <c r="C104" i="3" l="1"/>
</calcChain>
</file>

<file path=xl/sharedStrings.xml><?xml version="1.0" encoding="utf-8"?>
<sst xmlns="http://schemas.openxmlformats.org/spreadsheetml/2006/main" count="155" uniqueCount="152">
  <si>
    <t>Объемы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</si>
  <si>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</si>
  <si>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</si>
  <si>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</si>
  <si>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</si>
  <si>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</si>
  <si>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</si>
  <si>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</si>
  <si>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</si>
  <si>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</si>
  <si>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</si>
  <si>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</si>
  <si>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</si>
  <si>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</si>
  <si>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</si>
  <si>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</si>
  <si>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</si>
  <si>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</si>
  <si>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</si>
  <si>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</si>
  <si>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</si>
  <si>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</si>
  <si>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</si>
  <si>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</si>
  <si>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</si>
  <si>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</si>
  <si>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</si>
  <si>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</si>
  <si>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</si>
  <si>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</si>
  <si>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</si>
  <si>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</si>
  <si>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</si>
  <si>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</si>
  <si>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</si>
  <si>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государственную регистрацию актов гражданского состояния
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</si>
  <si>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</si>
  <si>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</si>
  <si>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</si>
  <si>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</si>
  <si>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</si>
  <si>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</si>
  <si>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</si>
  <si>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</si>
  <si>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</si>
  <si>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</si>
  <si>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</si>
  <si>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</si>
  <si>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</si>
  <si>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</si>
  <si>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</si>
  <si>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</si>
  <si>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</si>
  <si>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</si>
  <si>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1 11 00000 00 0000 000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</si>
  <si>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</si>
  <si>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</si>
  <si>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</si>
  <si>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</si>
  <si>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</si>
  <si>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</si>
  <si>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</si>
  <si>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</si>
  <si>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</si>
  <si>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</si>
  <si>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2 00 00000 00 0000 000</t>
  </si>
  <si>
    <t>2 02 00000 00 0000 000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</si>
  <si>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</si>
  <si>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</si>
  <si>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</si>
  <si>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</si>
  <si>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</si>
  <si>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</si>
  <si>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</si>
  <si>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</si>
  <si>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</si>
  <si>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</si>
  <si>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</si>
  <si>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</si>
  <si>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на обеспечение граждан твердым топливом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</si>
  <si>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</si>
  <si>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</si>
  <si>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</si>
  <si>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Субсидии на организацию физкультурно-спортивной работы по месту жительства</t>
  </si>
  <si>
    <t>ВСЕГО ДОХОДОВ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</si>
  <si>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</si>
  <si>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</si>
  <si>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2 02 35082 14 0000 150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</si>
  <si>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</si>
  <si>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</si>
  <si>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</si>
  <si>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</si>
  <si>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</si>
  <si>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</si>
  <si>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</si>
  <si>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</si>
  <si>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>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</si>
  <si>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>Субвенции на осуществление государственных полномочий органов опеки и попечительства в отношении несовершеннолетних</t>
  </si>
  <si>
    <t>Субвенции на реализацию государственных полномочий по организации мероприятий  при осуществлении деятельности по обращению с животными без владельцев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</si>
  <si>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</si>
  <si>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</si>
  <si>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</si>
  <si>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>Субвенции на обеспечение бесплатным питанием детей, обучающихся в муниципальных образовательных организациях</t>
  </si>
  <si>
    <t>Субвенции на обеспечение жилыми помещениями  детей-сирот и детей, оставшихся без попечения родителей, лиц из их числа за счет средств краевого бюджета</t>
  </si>
  <si>
    <t>Субсидии на организацию транспортного обслуживания населения в границах муниципального образования</t>
  </si>
  <si>
    <t>2 02 25599 14 0000 150</t>
  </si>
  <si>
    <t xml:space="preserve">доходов бюджета Пограничного муниципального округа на 2025 год </t>
  </si>
  <si>
    <t>и  плановый период  2026 и 2027 годов</t>
  </si>
  <si>
    <t>Субсидии на обеспечение развития и укрепления материально-технической базы муниципальных домов культуры</t>
  </si>
  <si>
    <t>Сибсидии на проектирование и (или) строительство, реконструкцию (модернизацию), капитальный ремонт объектов водопроводно-канализационного хозяйства</t>
  </si>
  <si>
    <t>Субсидии бюджетам муниципальных округов на софинансирование закупки и монтажа оборудования для создания "умных" спортивных площадок</t>
  </si>
  <si>
    <t>2 02 25753 14 0000 150</t>
  </si>
  <si>
    <t>Субсидии на мероприятия по энергосбережению и повышению энергетической эффективности систем коммунальной инфраструктуры</t>
  </si>
  <si>
    <t>Субвенции бюджетам муниципальных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</si>
  <si>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</si>
  <si>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</si>
  <si>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</si>
  <si>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</si>
  <si>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2 02 49999 14 0000 150</t>
  </si>
  <si>
    <t>Прочие межбюджетные трансферты, передаваемые бюджетам муниципальных округов</t>
  </si>
  <si>
    <t>Приложение  2</t>
  </si>
  <si>
    <t xml:space="preserve">Пограничного муниципального округа </t>
  </si>
  <si>
    <t>(рублей)</t>
  </si>
  <si>
    <t>Наименование</t>
  </si>
  <si>
    <t>Объемы доходов</t>
  </si>
  <si>
    <t>2025 год</t>
  </si>
  <si>
    <t xml:space="preserve">2026 год </t>
  </si>
  <si>
    <t>2027 год</t>
  </si>
  <si>
    <t>к муниципальному правовому акту</t>
  </si>
  <si>
    <t>от 29.11.2024 № 240-МПА</t>
  </si>
  <si>
    <t>2 02 45050 14 0000 150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</si>
  <si>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</si>
  <si>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2 02 20077 14 0000 150</t>
  </si>
  <si>
    <t>Субсидии бюджетам муниципальных округов на софинансирование  капитальных вложений в объекты муниципальной собственности</t>
  </si>
  <si>
    <t>2 02 25154 14 0000 150</t>
  </si>
  <si>
    <t xml:space="preserve">Субсидии бюджетам муниципальных округов на реализацию мероприятий по модернизации коммунальной инфраструктуры
</t>
  </si>
  <si>
    <t>2 02 25519 14 0000 150</t>
  </si>
  <si>
    <t xml:space="preserve">Субсидии бюджетам муниципальных округов на поддержку отрасли культуры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</si>
  <si>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</si>
  <si>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>Субсидии на реализацию проектов инициативного бюджетирования по направлению "Твой проект"</t>
  </si>
  <si>
    <t>Субсидии на реализацию проектов инициативного бюджетирования по направлению "Молодежный бюджет"</t>
  </si>
  <si>
    <t>"Приложение  2</t>
  </si>
  <si>
    <t>2 02 10000 00 0000 150</t>
  </si>
  <si>
    <t>Дотации бюджетам бюджетной системы Российской Федерации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</si>
  <si>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</si>
  <si>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</si>
  <si>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1 11 09040 00 0000 120</t>
  </si>
  <si>
    <t>ДОХОДЫ ОТ ПРОДАЖИ МАТЕРИАЛЬНЫХ И НЕМАТЕРИАЛЬНЫХ АКТИВОВ</t>
  </si>
  <si>
    <t xml:space="preserve">1 14 06000 00 0000 430 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</si>
  <si>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</si>
  <si>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Доходы от продажи земельных участков, находящихся в государственной и муниципальной собственности</t>
  </si>
  <si>
    <t>от 30.05.2025 № 262-МПА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</si>
</sst>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64" fontId="3" fillId="2" borderId="2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4" fontId="2" fillId="0" borderId="0" xfId="0" applyNumberFormat="1" applyFont="1"/>
    <xf numFmtId="0" fontId="2" fillId="0" borderId="2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center" vertical="center" wrapText="1"/>
    </xf>
    <xf numFmtId="4" fontId="7" fillId="0" borderId="0" xfId="0" applyNumberFormat="1" applyFont="1"/>
    <xf numFmtId="4" fontId="8" fillId="0" borderId="0" xfId="0" applyNumberFormat="1" applyFont="1"/>
    <xf numFmtId="0" fontId="3" fillId="0" borderId="2" xfId="0" applyFont="1" applyBorder="1" applyAlignment="1">
      <alignment horizontal="left" wrapText="1"/>
    </xf>
    <xf numFmtId="4" fontId="3" fillId="0" borderId="0" xfId="0" applyNumberFormat="1" applyFont="1"/>
    <xf numFmtId="4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justify" vertical="center"/>
    </xf>
    <xf numFmtId="2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left" vertical="top" wrapText="1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/>
    <xf numFmtId="0" fontId="9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/>
    <xf numFmtId="4" fontId="3" fillId="0" borderId="0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21"/>
  <sheetViews>
    <sheetView tabSelected="1" view="pageBreakPreview" zoomScale="90" zoomScaleNormal="90" zoomScaleSheetLayoutView="90" workbookViewId="0">
      <selection activeCell="C7" sqref="C7"/>
    </sheetView>
  </sheetViews>
  <sheetFormatPr defaultColWidth="9.140625" defaultRowHeight="15.75" x14ac:dyDescent="0.25"/>
  <cols>
    <col min="1" max="1" width="26.85546875" style="24" customWidth="1"/>
    <col min="2" max="2" width="47.140625" style="25" customWidth="1"/>
    <col min="3" max="4" width="20.85546875" style="24" customWidth="1"/>
    <col min="5" max="5" width="20.85546875" style="44" customWidth="1"/>
    <col min="6" max="6" width="17.7109375" style="24" customWidth="1"/>
    <col min="7" max="7" width="14.140625" style="24" customWidth="1"/>
    <col min="8" max="8" width="14.85546875" style="24" customWidth="1"/>
    <col min="9" max="9" width="12.140625" style="24" bestFit="1" customWidth="1"/>
    <col min="10" max="16384" width="9.140625" style="24"/>
  </cols>
  <sheetData>
    <row r="3" spans="1:5" ht="18.75" x14ac:dyDescent="0.3">
      <c r="D3" s="69"/>
      <c r="E3" s="70"/>
    </row>
    <row r="4" spans="1:5" x14ac:dyDescent="0.25">
      <c r="D4" s="26"/>
      <c r="E4" s="27" t="s">
        <v>120</v>
      </c>
    </row>
    <row r="5" spans="1:5" x14ac:dyDescent="0.25">
      <c r="D5" s="71" t="s">
        <v>128</v>
      </c>
      <c r="E5" s="72"/>
    </row>
    <row r="6" spans="1:5" x14ac:dyDescent="0.25">
      <c r="D6" s="73" t="s">
        <v>121</v>
      </c>
      <c r="E6" s="72"/>
    </row>
    <row r="7" spans="1:5" ht="18.75" x14ac:dyDescent="0.3">
      <c r="D7" s="51"/>
      <c r="E7" s="29" t="s">
        <v>151</v>
      </c>
    </row>
    <row r="8" spans="1:5" ht="18.75" x14ac:dyDescent="0.3">
      <c r="D8" s="28"/>
      <c r="E8" s="29"/>
    </row>
    <row r="10" spans="1:5" x14ac:dyDescent="0.25">
      <c r="D10" s="26"/>
      <c r="E10" s="27" t="s">
        <v>141</v>
      </c>
    </row>
    <row r="11" spans="1:5" x14ac:dyDescent="0.25">
      <c r="D11" s="71" t="s">
        <v>128</v>
      </c>
      <c r="E11" s="72"/>
    </row>
    <row r="12" spans="1:5" x14ac:dyDescent="0.25">
      <c r="D12" s="73" t="s">
        <v>121</v>
      </c>
      <c r="E12" s="72"/>
    </row>
    <row r="13" spans="1:5" x14ac:dyDescent="0.25">
      <c r="D13" s="26"/>
      <c r="E13" s="27" t="s">
        <v>129</v>
      </c>
    </row>
    <row r="16" spans="1:5" x14ac:dyDescent="0.25">
      <c r="A16" s="81" t="s">
        <v>0</v>
      </c>
      <c r="B16" s="81"/>
      <c r="C16" s="81"/>
      <c r="D16" s="81"/>
      <c r="E16" s="81"/>
    </row>
    <row r="17" spans="1:11" x14ac:dyDescent="0.25">
      <c r="A17" s="81" t="s">
        <v>106</v>
      </c>
      <c r="B17" s="81"/>
      <c r="C17" s="81"/>
      <c r="D17" s="81"/>
      <c r="E17" s="81"/>
    </row>
    <row r="18" spans="1:11" x14ac:dyDescent="0.25">
      <c r="A18" s="81" t="s">
        <v>107</v>
      </c>
      <c r="B18" s="81"/>
      <c r="C18" s="81"/>
      <c r="D18" s="81"/>
      <c r="E18" s="81"/>
    </row>
    <row r="19" spans="1:11" x14ac:dyDescent="0.25">
      <c r="B19" s="82"/>
      <c r="C19" s="82"/>
      <c r="D19" s="82"/>
      <c r="E19" s="27" t="s">
        <v>122</v>
      </c>
    </row>
    <row r="20" spans="1:11" ht="29.25" customHeight="1" x14ac:dyDescent="0.25">
      <c r="A20" s="61" t="s">
        <v>77</v>
      </c>
      <c r="B20" s="63" t="s">
        <v>123</v>
      </c>
      <c r="C20" s="64" t="s">
        <v>124</v>
      </c>
      <c r="D20" s="65"/>
      <c r="E20" s="66"/>
    </row>
    <row r="21" spans="1:11" ht="37.5" customHeight="1" x14ac:dyDescent="0.25">
      <c r="A21" s="62"/>
      <c r="B21" s="63"/>
      <c r="C21" s="30" t="s">
        <v>125</v>
      </c>
      <c r="D21" s="30" t="s">
        <v>126</v>
      </c>
      <c r="E21" s="11" t="s">
        <v>127</v>
      </c>
    </row>
    <row r="22" spans="1:11" x14ac:dyDescent="0.25">
      <c r="A22" s="31">
        <v>1</v>
      </c>
      <c r="B22" s="32">
        <v>2</v>
      </c>
      <c r="C22" s="33">
        <v>3</v>
      </c>
      <c r="D22" s="33">
        <v>4</v>
      </c>
      <c r="E22" s="34">
        <v>5</v>
      </c>
    </row>
    <row r="23" spans="1:11" ht="25.5" customHeight="1" x14ac:dyDescent="0.25">
      <c r="A23" s="35" t="s">
        <v>40</v>
      </c>
      <c r="B23" s="1" t="s">
        <v>1</v>
      </c>
      <c r="C23" s="12">
        <f>C24+C26+C28+C32+C35+C37+C43+C47+C52+C50</f>
        <v>506060731</v>
      </c>
      <c r="D23" s="12">
        <f t="shared" ref="D23:E23" si="0">D24+D26+D28+D32+D35+D37+D43+D47+D52</f>
        <v>447711516</v>
      </c>
      <c r="E23" s="9">
        <f t="shared" si="0"/>
        <v>447862516</v>
      </c>
      <c r="F23" s="36"/>
    </row>
    <row r="24" spans="1:11" ht="25.5" customHeight="1" x14ac:dyDescent="0.25">
      <c r="A24" s="37" t="s">
        <v>41</v>
      </c>
      <c r="B24" s="37" t="s">
        <v>2</v>
      </c>
      <c r="C24" s="8">
        <f>C25</f>
        <v>450348731</v>
      </c>
      <c r="D24" s="8">
        <f t="shared" ref="D24:E24" si="1">D25</f>
        <v>392855516</v>
      </c>
      <c r="E24" s="9">
        <f t="shared" si="1"/>
        <v>392855516</v>
      </c>
    </row>
    <row r="25" spans="1:11" ht="25.5" customHeight="1" x14ac:dyDescent="0.25">
      <c r="A25" s="3" t="s">
        <v>42</v>
      </c>
      <c r="B25" s="3" t="s">
        <v>3</v>
      </c>
      <c r="C25" s="10">
        <v>450348731</v>
      </c>
      <c r="D25" s="10">
        <v>392855516</v>
      </c>
      <c r="E25" s="11">
        <v>392855516</v>
      </c>
      <c r="F25" s="4"/>
      <c r="G25" s="5"/>
      <c r="H25" s="5"/>
    </row>
    <row r="26" spans="1:11" ht="54.75" customHeight="1" x14ac:dyDescent="0.25">
      <c r="A26" s="37" t="s">
        <v>43</v>
      </c>
      <c r="B26" s="1" t="s">
        <v>15</v>
      </c>
      <c r="C26" s="12">
        <f t="shared" ref="C26:E26" si="2">C27</f>
        <v>13770000</v>
      </c>
      <c r="D26" s="12">
        <f t="shared" si="2"/>
        <v>13770000</v>
      </c>
      <c r="E26" s="9">
        <f t="shared" si="2"/>
        <v>13770000</v>
      </c>
    </row>
    <row r="27" spans="1:11" ht="54.75" customHeight="1" x14ac:dyDescent="0.25">
      <c r="A27" s="3" t="s">
        <v>44</v>
      </c>
      <c r="B27" s="2" t="s">
        <v>16</v>
      </c>
      <c r="C27" s="10">
        <v>13770000</v>
      </c>
      <c r="D27" s="10">
        <v>13770000</v>
      </c>
      <c r="E27" s="11">
        <v>13770000</v>
      </c>
      <c r="F27" s="67"/>
      <c r="G27" s="68"/>
      <c r="H27" s="68"/>
      <c r="I27" s="68"/>
      <c r="J27" s="68"/>
    </row>
    <row r="28" spans="1:11" ht="26.25" customHeight="1" x14ac:dyDescent="0.25">
      <c r="A28" s="1" t="s">
        <v>45</v>
      </c>
      <c r="B28" s="1" t="s">
        <v>4</v>
      </c>
      <c r="C28" s="12">
        <f>C30+C31+C29</f>
        <v>5410000</v>
      </c>
      <c r="D28" s="12">
        <f>D30+D31+D29</f>
        <v>5592000</v>
      </c>
      <c r="E28" s="9">
        <f>E30+E31+E29</f>
        <v>5783000</v>
      </c>
    </row>
    <row r="29" spans="1:11" ht="35.25" customHeight="1" x14ac:dyDescent="0.25">
      <c r="A29" s="3" t="s">
        <v>46</v>
      </c>
      <c r="B29" s="3" t="s">
        <v>23</v>
      </c>
      <c r="C29" s="10">
        <v>925000</v>
      </c>
      <c r="D29" s="10">
        <v>958000</v>
      </c>
      <c r="E29" s="11">
        <v>991000</v>
      </c>
      <c r="F29" s="59"/>
      <c r="G29" s="60"/>
      <c r="H29" s="60"/>
      <c r="I29" s="60"/>
      <c r="J29" s="60"/>
      <c r="K29" s="60"/>
    </row>
    <row r="30" spans="1:11" ht="26.25" customHeight="1" x14ac:dyDescent="0.25">
      <c r="A30" s="2" t="s">
        <v>47</v>
      </c>
      <c r="B30" s="2" t="s">
        <v>5</v>
      </c>
      <c r="C30" s="10">
        <v>1189000</v>
      </c>
      <c r="D30" s="10">
        <v>1226000</v>
      </c>
      <c r="E30" s="11">
        <v>1265000</v>
      </c>
      <c r="F30" s="38"/>
      <c r="G30" s="25"/>
      <c r="H30" s="25"/>
      <c r="I30" s="25"/>
      <c r="J30" s="25"/>
    </row>
    <row r="31" spans="1:11" ht="34.5" customHeight="1" x14ac:dyDescent="0.25">
      <c r="A31" s="2" t="s">
        <v>48</v>
      </c>
      <c r="B31" s="2" t="s">
        <v>24</v>
      </c>
      <c r="C31" s="10">
        <v>3296000</v>
      </c>
      <c r="D31" s="10">
        <v>3408000</v>
      </c>
      <c r="E31" s="11">
        <v>3527000</v>
      </c>
    </row>
    <row r="32" spans="1:11" ht="26.25" customHeight="1" x14ac:dyDescent="0.25">
      <c r="A32" s="1" t="s">
        <v>49</v>
      </c>
      <c r="B32" s="1" t="s">
        <v>21</v>
      </c>
      <c r="C32" s="12">
        <f>C33+C34</f>
        <v>14279000</v>
      </c>
      <c r="D32" s="12">
        <f>D33+D34</f>
        <v>14279000</v>
      </c>
      <c r="E32" s="9">
        <f>E33+E34</f>
        <v>14279000</v>
      </c>
    </row>
    <row r="33" spans="1:11" ht="26.25" customHeight="1" x14ac:dyDescent="0.25">
      <c r="A33" s="2" t="s">
        <v>50</v>
      </c>
      <c r="B33" s="2" t="s">
        <v>25</v>
      </c>
      <c r="C33" s="10">
        <v>3400000</v>
      </c>
      <c r="D33" s="10">
        <v>3400000</v>
      </c>
      <c r="E33" s="11">
        <v>3400000</v>
      </c>
      <c r="F33" s="58"/>
      <c r="G33" s="57"/>
      <c r="H33" s="57"/>
      <c r="I33" s="57"/>
      <c r="J33" s="57"/>
      <c r="K33" s="57"/>
    </row>
    <row r="34" spans="1:11" ht="26.25" customHeight="1" x14ac:dyDescent="0.25">
      <c r="A34" s="2" t="s">
        <v>51</v>
      </c>
      <c r="B34" s="2" t="s">
        <v>22</v>
      </c>
      <c r="C34" s="11">
        <v>10879000</v>
      </c>
      <c r="D34" s="11">
        <v>10879000</v>
      </c>
      <c r="E34" s="11">
        <v>10879000</v>
      </c>
      <c r="F34" s="4"/>
    </row>
    <row r="35" spans="1:11" ht="26.25" customHeight="1" x14ac:dyDescent="0.25">
      <c r="A35" s="1" t="s">
        <v>52</v>
      </c>
      <c r="B35" s="1" t="s">
        <v>6</v>
      </c>
      <c r="C35" s="12">
        <f>C36</f>
        <v>2500000</v>
      </c>
      <c r="D35" s="12">
        <f t="shared" ref="D35:E35" si="3">D36</f>
        <v>2500000</v>
      </c>
      <c r="E35" s="9">
        <f t="shared" si="3"/>
        <v>2500000</v>
      </c>
    </row>
    <row r="36" spans="1:11" ht="54.75" customHeight="1" x14ac:dyDescent="0.25">
      <c r="A36" s="2" t="s">
        <v>53</v>
      </c>
      <c r="B36" s="39" t="s">
        <v>26</v>
      </c>
      <c r="C36" s="11">
        <v>2500000</v>
      </c>
      <c r="D36" s="11">
        <v>2500000</v>
      </c>
      <c r="E36" s="11">
        <v>2500000</v>
      </c>
    </row>
    <row r="37" spans="1:11" ht="65.25" customHeight="1" x14ac:dyDescent="0.25">
      <c r="A37" s="1" t="s">
        <v>54</v>
      </c>
      <c r="B37" s="1" t="s">
        <v>7</v>
      </c>
      <c r="C37" s="12">
        <f>C38+C39+C40+C41+C42</f>
        <v>14000000</v>
      </c>
      <c r="D37" s="12">
        <f t="shared" ref="D37:E37" si="4">D38+D39+D40+D41+D42</f>
        <v>14000000</v>
      </c>
      <c r="E37" s="9">
        <f t="shared" si="4"/>
        <v>13900000</v>
      </c>
    </row>
    <row r="38" spans="1:11" ht="100.5" customHeight="1" x14ac:dyDescent="0.25">
      <c r="A38" s="2" t="s">
        <v>55</v>
      </c>
      <c r="B38" s="2" t="s">
        <v>27</v>
      </c>
      <c r="C38" s="10">
        <v>9600000</v>
      </c>
      <c r="D38" s="10">
        <v>9600000</v>
      </c>
      <c r="E38" s="11">
        <v>9600000</v>
      </c>
    </row>
    <row r="39" spans="1:11" ht="121.5" customHeight="1" x14ac:dyDescent="0.25">
      <c r="A39" s="2" t="s">
        <v>56</v>
      </c>
      <c r="B39" s="2" t="s">
        <v>28</v>
      </c>
      <c r="C39" s="11">
        <v>1900000</v>
      </c>
      <c r="D39" s="11">
        <v>1900000</v>
      </c>
      <c r="E39" s="11">
        <v>1800000</v>
      </c>
      <c r="F39" s="4"/>
      <c r="G39" s="5"/>
    </row>
    <row r="40" spans="1:11" ht="131.25" customHeight="1" x14ac:dyDescent="0.25">
      <c r="A40" s="2" t="s">
        <v>94</v>
      </c>
      <c r="B40" s="39" t="s">
        <v>95</v>
      </c>
      <c r="C40" s="10">
        <v>120000</v>
      </c>
      <c r="D40" s="10">
        <v>120000</v>
      </c>
      <c r="E40" s="11">
        <v>120000</v>
      </c>
      <c r="F40" s="56"/>
      <c r="G40" s="57"/>
      <c r="H40" s="57"/>
      <c r="I40" s="57"/>
      <c r="J40" s="57"/>
    </row>
    <row r="41" spans="1:11" ht="69.75" customHeight="1" x14ac:dyDescent="0.25">
      <c r="A41" s="2" t="s">
        <v>57</v>
      </c>
      <c r="B41" s="2" t="s">
        <v>116</v>
      </c>
      <c r="C41" s="10">
        <v>2284700</v>
      </c>
      <c r="D41" s="10">
        <v>2284700</v>
      </c>
      <c r="E41" s="10">
        <v>2284700</v>
      </c>
      <c r="F41" s="40"/>
      <c r="G41" s="25"/>
      <c r="H41" s="25"/>
      <c r="I41" s="25"/>
      <c r="J41" s="25"/>
      <c r="K41" s="25"/>
    </row>
    <row r="42" spans="1:11" s="54" customFormat="1" ht="123" customHeight="1" x14ac:dyDescent="0.25">
      <c r="A42" s="2" t="s">
        <v>146</v>
      </c>
      <c r="B42" s="39" t="s">
        <v>149</v>
      </c>
      <c r="C42" s="10">
        <v>95300</v>
      </c>
      <c r="D42" s="10">
        <v>95300</v>
      </c>
      <c r="E42" s="11">
        <v>95300</v>
      </c>
      <c r="F42" s="55">
        <v>95300</v>
      </c>
      <c r="G42" s="52"/>
      <c r="H42" s="52"/>
      <c r="I42" s="52"/>
      <c r="J42" s="52"/>
      <c r="K42" s="52"/>
    </row>
    <row r="43" spans="1:11" ht="36.75" customHeight="1" x14ac:dyDescent="0.25">
      <c r="A43" s="1" t="s">
        <v>58</v>
      </c>
      <c r="B43" s="1" t="s">
        <v>8</v>
      </c>
      <c r="C43" s="12">
        <f>C44</f>
        <v>675000</v>
      </c>
      <c r="D43" s="12">
        <f>D44</f>
        <v>195000</v>
      </c>
      <c r="E43" s="9">
        <f>E44</f>
        <v>195000</v>
      </c>
    </row>
    <row r="44" spans="1:11" ht="36.75" customHeight="1" x14ac:dyDescent="0.25">
      <c r="A44" s="2" t="s">
        <v>59</v>
      </c>
      <c r="B44" s="2" t="s">
        <v>9</v>
      </c>
      <c r="C44" s="11">
        <v>675000</v>
      </c>
      <c r="D44" s="11">
        <v>195000</v>
      </c>
      <c r="E44" s="11">
        <v>195000</v>
      </c>
      <c r="F44" s="4"/>
    </row>
    <row r="45" spans="1:11" ht="31.5" hidden="1" x14ac:dyDescent="0.25">
      <c r="A45" s="2" t="s">
        <v>60</v>
      </c>
      <c r="B45" s="2" t="s">
        <v>29</v>
      </c>
      <c r="C45" s="13"/>
      <c r="D45" s="13"/>
      <c r="E45" s="11"/>
    </row>
    <row r="46" spans="1:11" ht="78.75" hidden="1" x14ac:dyDescent="0.25">
      <c r="A46" s="2" t="s">
        <v>61</v>
      </c>
      <c r="B46" s="2" t="s">
        <v>30</v>
      </c>
      <c r="C46" s="13"/>
      <c r="D46" s="13"/>
      <c r="E46" s="11"/>
    </row>
    <row r="47" spans="1:11" ht="51.75" customHeight="1" x14ac:dyDescent="0.25">
      <c r="A47" s="1" t="s">
        <v>62</v>
      </c>
      <c r="B47" s="1" t="s">
        <v>17</v>
      </c>
      <c r="C47" s="12">
        <f>C48+C49</f>
        <v>4260000</v>
      </c>
      <c r="D47" s="12">
        <f>D48+D49</f>
        <v>4350000</v>
      </c>
      <c r="E47" s="9">
        <f>E48+E49</f>
        <v>4410000</v>
      </c>
    </row>
    <row r="48" spans="1:11" ht="25.5" customHeight="1" x14ac:dyDescent="0.25">
      <c r="A48" s="2" t="s">
        <v>63</v>
      </c>
      <c r="B48" s="2" t="s">
        <v>31</v>
      </c>
      <c r="C48" s="11">
        <v>1900000</v>
      </c>
      <c r="D48" s="11">
        <v>1900000</v>
      </c>
      <c r="E48" s="11">
        <v>1850000</v>
      </c>
      <c r="F48" s="4"/>
    </row>
    <row r="49" spans="1:11" ht="25.5" customHeight="1" x14ac:dyDescent="0.25">
      <c r="A49" s="2" t="s">
        <v>64</v>
      </c>
      <c r="B49" s="2" t="s">
        <v>32</v>
      </c>
      <c r="C49" s="10">
        <v>2360000</v>
      </c>
      <c r="D49" s="10">
        <v>2450000</v>
      </c>
      <c r="E49" s="11">
        <v>2560000</v>
      </c>
      <c r="F49" s="58"/>
      <c r="G49" s="57"/>
      <c r="H49" s="57"/>
      <c r="I49" s="57"/>
      <c r="J49" s="57"/>
      <c r="K49" s="57"/>
    </row>
    <row r="50" spans="1:11" s="54" customFormat="1" ht="39" customHeight="1" x14ac:dyDescent="0.25">
      <c r="A50" s="1" t="s">
        <v>60</v>
      </c>
      <c r="B50" s="1" t="s">
        <v>147</v>
      </c>
      <c r="C50" s="12">
        <f>C51</f>
        <v>648000</v>
      </c>
      <c r="D50" s="12">
        <f t="shared" ref="D50:E50" si="5">D51</f>
        <v>0</v>
      </c>
      <c r="E50" s="12">
        <f t="shared" si="5"/>
        <v>0</v>
      </c>
      <c r="F50" s="53"/>
      <c r="G50" s="52"/>
      <c r="H50" s="52"/>
      <c r="I50" s="52"/>
      <c r="J50" s="52"/>
      <c r="K50" s="52"/>
    </row>
    <row r="51" spans="1:11" s="54" customFormat="1" ht="60" customHeight="1" x14ac:dyDescent="0.25">
      <c r="A51" s="2" t="s">
        <v>148</v>
      </c>
      <c r="B51" s="2" t="s">
        <v>150</v>
      </c>
      <c r="C51" s="10">
        <v>648000</v>
      </c>
      <c r="D51" s="10">
        <v>0</v>
      </c>
      <c r="E51" s="11">
        <v>0</v>
      </c>
      <c r="F51" s="40"/>
      <c r="G51" s="52"/>
      <c r="H51" s="52"/>
      <c r="I51" s="52"/>
      <c r="J51" s="52"/>
      <c r="K51" s="52"/>
    </row>
    <row r="52" spans="1:11" ht="35.25" customHeight="1" x14ac:dyDescent="0.25">
      <c r="A52" s="1" t="s">
        <v>78</v>
      </c>
      <c r="B52" s="1" t="s">
        <v>10</v>
      </c>
      <c r="C52" s="9">
        <v>170000</v>
      </c>
      <c r="D52" s="9">
        <v>170000</v>
      </c>
      <c r="E52" s="9">
        <v>170000</v>
      </c>
      <c r="F52" s="4"/>
    </row>
    <row r="53" spans="1:11" ht="26.25" customHeight="1" x14ac:dyDescent="0.25">
      <c r="A53" s="1" t="s">
        <v>65</v>
      </c>
      <c r="B53" s="37" t="s">
        <v>11</v>
      </c>
      <c r="C53" s="12">
        <f>C54</f>
        <v>763222324.98000002</v>
      </c>
      <c r="D53" s="12">
        <f t="shared" ref="D53:E53" si="6">D54</f>
        <v>465899162.02999997</v>
      </c>
      <c r="E53" s="9">
        <f t="shared" si="6"/>
        <v>465752874.41000003</v>
      </c>
      <c r="F53" s="41"/>
    </row>
    <row r="54" spans="1:11" ht="60.75" customHeight="1" x14ac:dyDescent="0.25">
      <c r="A54" s="1" t="s">
        <v>66</v>
      </c>
      <c r="B54" s="3" t="s">
        <v>19</v>
      </c>
      <c r="C54" s="11">
        <f>C57+C75+C99+C55</f>
        <v>763222324.98000002</v>
      </c>
      <c r="D54" s="11">
        <f t="shared" ref="D54:E54" si="7">D57+D75+D99+D55</f>
        <v>465899162.02999997</v>
      </c>
      <c r="E54" s="11">
        <f t="shared" si="7"/>
        <v>465752874.41000003</v>
      </c>
    </row>
    <row r="55" spans="1:11" s="54" customFormat="1" ht="48" customHeight="1" x14ac:dyDescent="0.25">
      <c r="A55" s="2" t="s">
        <v>142</v>
      </c>
      <c r="B55" s="3" t="s">
        <v>143</v>
      </c>
      <c r="C55" s="11">
        <f>C56</f>
        <v>11402322</v>
      </c>
      <c r="D55" s="11">
        <f t="shared" ref="D55:E55" si="8">D56</f>
        <v>0</v>
      </c>
      <c r="E55" s="11">
        <f t="shared" si="8"/>
        <v>0</v>
      </c>
    </row>
    <row r="56" spans="1:11" s="54" customFormat="1" ht="60.75" customHeight="1" x14ac:dyDescent="0.25">
      <c r="A56" s="2" t="s">
        <v>144</v>
      </c>
      <c r="B56" s="3" t="s">
        <v>145</v>
      </c>
      <c r="C56" s="11">
        <v>11402322</v>
      </c>
      <c r="D56" s="11">
        <v>0</v>
      </c>
      <c r="E56" s="11">
        <v>0</v>
      </c>
      <c r="F56" s="44"/>
    </row>
    <row r="57" spans="1:11" ht="56.25" customHeight="1" x14ac:dyDescent="0.25">
      <c r="A57" s="2" t="s">
        <v>88</v>
      </c>
      <c r="B57" s="3" t="s">
        <v>89</v>
      </c>
      <c r="C57" s="11">
        <f>SUM(C58:C63)</f>
        <v>359676706.00999999</v>
      </c>
      <c r="D57" s="11">
        <f t="shared" ref="D57:E57" si="9">SUM(D58:D63)</f>
        <v>35521293.960000001</v>
      </c>
      <c r="E57" s="11">
        <f t="shared" si="9"/>
        <v>12313801.799999999</v>
      </c>
      <c r="F57" s="42"/>
    </row>
    <row r="58" spans="1:11" ht="57" customHeight="1" x14ac:dyDescent="0.25">
      <c r="A58" s="2" t="s">
        <v>132</v>
      </c>
      <c r="B58" s="3" t="s">
        <v>133</v>
      </c>
      <c r="C58" s="11">
        <v>171148000</v>
      </c>
      <c r="D58" s="11">
        <v>0</v>
      </c>
      <c r="E58" s="11">
        <v>0</v>
      </c>
      <c r="F58" s="42"/>
    </row>
    <row r="59" spans="1:11" ht="66.75" customHeight="1" x14ac:dyDescent="0.25">
      <c r="A59" s="2" t="s">
        <v>134</v>
      </c>
      <c r="B59" s="43" t="s">
        <v>135</v>
      </c>
      <c r="C59" s="11">
        <v>0</v>
      </c>
      <c r="D59" s="11">
        <v>11207582.109999999</v>
      </c>
      <c r="E59" s="11">
        <v>0</v>
      </c>
      <c r="F59" s="42"/>
      <c r="G59" s="44"/>
    </row>
    <row r="60" spans="1:11" ht="47.25" customHeight="1" x14ac:dyDescent="0.25">
      <c r="A60" s="2" t="s">
        <v>136</v>
      </c>
      <c r="B60" s="43" t="s">
        <v>137</v>
      </c>
      <c r="C60" s="11">
        <v>6175617.3899999997</v>
      </c>
      <c r="D60" s="11"/>
      <c r="E60" s="11"/>
      <c r="F60" s="44"/>
      <c r="G60" s="44"/>
    </row>
    <row r="61" spans="1:11" ht="59.25" customHeight="1" x14ac:dyDescent="0.25">
      <c r="A61" s="17" t="s">
        <v>105</v>
      </c>
      <c r="B61" s="19" t="s">
        <v>117</v>
      </c>
      <c r="C61" s="18">
        <v>635292.01</v>
      </c>
      <c r="D61" s="18">
        <v>0</v>
      </c>
      <c r="E61" s="18">
        <v>0</v>
      </c>
      <c r="F61" s="5"/>
      <c r="G61" s="5"/>
      <c r="H61" s="45"/>
    </row>
    <row r="62" spans="1:11" ht="69.75" customHeight="1" x14ac:dyDescent="0.25">
      <c r="A62" s="17" t="s">
        <v>111</v>
      </c>
      <c r="B62" s="46" t="s">
        <v>110</v>
      </c>
      <c r="C62" s="18">
        <v>0</v>
      </c>
      <c r="D62" s="18">
        <v>12000000</v>
      </c>
      <c r="E62" s="18">
        <v>0</v>
      </c>
      <c r="F62" s="7"/>
      <c r="G62" s="45"/>
    </row>
    <row r="63" spans="1:11" ht="42.75" customHeight="1" x14ac:dyDescent="0.25">
      <c r="A63" s="14" t="s">
        <v>67</v>
      </c>
      <c r="B63" s="19" t="s">
        <v>36</v>
      </c>
      <c r="C63" s="18">
        <f>SUM(C65:C74)</f>
        <v>181717796.60999998</v>
      </c>
      <c r="D63" s="18">
        <f t="shared" ref="D63:E63" si="10">SUM(D65:D72)</f>
        <v>12313711.85</v>
      </c>
      <c r="E63" s="18">
        <f t="shared" si="10"/>
        <v>12313801.799999999</v>
      </c>
      <c r="F63" s="45"/>
    </row>
    <row r="64" spans="1:11" ht="21" customHeight="1" x14ac:dyDescent="0.25">
      <c r="A64" s="14"/>
      <c r="B64" s="20" t="s">
        <v>18</v>
      </c>
      <c r="C64" s="21"/>
      <c r="D64" s="21"/>
      <c r="E64" s="18"/>
    </row>
    <row r="65" spans="1:9" ht="50.25" customHeight="1" x14ac:dyDescent="0.25">
      <c r="A65" s="14"/>
      <c r="B65" s="20" t="s">
        <v>108</v>
      </c>
      <c r="C65" s="21">
        <v>6187885.2999999998</v>
      </c>
      <c r="D65" s="21">
        <v>0</v>
      </c>
      <c r="E65" s="18">
        <v>0</v>
      </c>
    </row>
    <row r="66" spans="1:9" ht="57.75" customHeight="1" x14ac:dyDescent="0.25">
      <c r="A66" s="14"/>
      <c r="B66" s="20" t="s">
        <v>39</v>
      </c>
      <c r="C66" s="21">
        <v>168005</v>
      </c>
      <c r="D66" s="21">
        <v>168005</v>
      </c>
      <c r="E66" s="18">
        <v>168005</v>
      </c>
    </row>
    <row r="67" spans="1:9" ht="66.75" customHeight="1" x14ac:dyDescent="0.25">
      <c r="A67" s="14"/>
      <c r="B67" s="20" t="s">
        <v>109</v>
      </c>
      <c r="C67" s="21">
        <v>88500472</v>
      </c>
      <c r="D67" s="21">
        <v>0</v>
      </c>
      <c r="E67" s="18">
        <v>0</v>
      </c>
    </row>
    <row r="68" spans="1:9" ht="47.25" customHeight="1" x14ac:dyDescent="0.25">
      <c r="A68" s="14"/>
      <c r="B68" s="20" t="s">
        <v>83</v>
      </c>
      <c r="C68" s="21">
        <v>0</v>
      </c>
      <c r="D68" s="21">
        <v>99033.24</v>
      </c>
      <c r="E68" s="18">
        <v>99123.19</v>
      </c>
      <c r="F68" s="5"/>
    </row>
    <row r="69" spans="1:9" ht="37.5" customHeight="1" x14ac:dyDescent="0.25">
      <c r="A69" s="14"/>
      <c r="B69" s="20" t="s">
        <v>79</v>
      </c>
      <c r="C69" s="21">
        <v>1413108.33</v>
      </c>
      <c r="D69" s="21">
        <v>0</v>
      </c>
      <c r="E69" s="18">
        <v>0</v>
      </c>
      <c r="F69" s="5"/>
    </row>
    <row r="70" spans="1:9" ht="51" customHeight="1" x14ac:dyDescent="0.25">
      <c r="A70" s="14"/>
      <c r="B70" s="20" t="s">
        <v>37</v>
      </c>
      <c r="C70" s="18">
        <v>0</v>
      </c>
      <c r="D70" s="18">
        <v>12046673.609999999</v>
      </c>
      <c r="E70" s="18">
        <v>12046673.609999999</v>
      </c>
    </row>
    <row r="71" spans="1:9" ht="60" customHeight="1" x14ac:dyDescent="0.25">
      <c r="A71" s="14"/>
      <c r="B71" s="14" t="s">
        <v>104</v>
      </c>
      <c r="C71" s="18">
        <v>7782390.5700000003</v>
      </c>
      <c r="D71" s="18">
        <v>0</v>
      </c>
      <c r="E71" s="18">
        <v>0</v>
      </c>
      <c r="F71" s="44"/>
    </row>
    <row r="72" spans="1:9" ht="65.25" customHeight="1" x14ac:dyDescent="0.25">
      <c r="A72" s="14"/>
      <c r="B72" s="23" t="s">
        <v>112</v>
      </c>
      <c r="C72" s="18">
        <v>68995935.5</v>
      </c>
      <c r="D72" s="18">
        <v>0</v>
      </c>
      <c r="E72" s="18">
        <v>0</v>
      </c>
      <c r="F72" s="44"/>
    </row>
    <row r="73" spans="1:9" ht="65.25" customHeight="1" x14ac:dyDescent="0.25">
      <c r="A73" s="14"/>
      <c r="B73" s="23" t="s">
        <v>139</v>
      </c>
      <c r="C73" s="18">
        <v>6000000</v>
      </c>
      <c r="D73" s="18">
        <v>0</v>
      </c>
      <c r="E73" s="18">
        <v>0</v>
      </c>
      <c r="F73" s="44"/>
    </row>
    <row r="74" spans="1:9" ht="65.25" customHeight="1" x14ac:dyDescent="0.25">
      <c r="A74" s="14"/>
      <c r="B74" s="23" t="s">
        <v>140</v>
      </c>
      <c r="C74" s="18">
        <v>2669999.91</v>
      </c>
      <c r="D74" s="18">
        <v>0</v>
      </c>
      <c r="E74" s="18">
        <v>0</v>
      </c>
      <c r="F74" s="44"/>
    </row>
    <row r="75" spans="1:9" ht="39.75" customHeight="1" x14ac:dyDescent="0.25">
      <c r="A75" s="14" t="s">
        <v>90</v>
      </c>
      <c r="B75" s="20" t="s">
        <v>91</v>
      </c>
      <c r="C75" s="18">
        <f>SUM(C76,C91:C98)</f>
        <v>361054825.34000003</v>
      </c>
      <c r="D75" s="18">
        <f t="shared" ref="D75:E75" si="11">SUM(D76,D91:D98)</f>
        <v>399908314.06999999</v>
      </c>
      <c r="E75" s="18">
        <f t="shared" si="11"/>
        <v>422693220.92000002</v>
      </c>
      <c r="F75" s="42"/>
    </row>
    <row r="76" spans="1:9" ht="69" customHeight="1" x14ac:dyDescent="0.25">
      <c r="A76" s="14" t="s">
        <v>68</v>
      </c>
      <c r="B76" s="14" t="s">
        <v>33</v>
      </c>
      <c r="C76" s="18">
        <f>SUM(C78:C90)</f>
        <v>336177463.34000003</v>
      </c>
      <c r="D76" s="18">
        <f t="shared" ref="D76:E76" si="12">SUM(D78:D90)</f>
        <v>361068639.06999999</v>
      </c>
      <c r="E76" s="18">
        <f t="shared" si="12"/>
        <v>384154217.92000002</v>
      </c>
    </row>
    <row r="77" spans="1:9" ht="21" customHeight="1" x14ac:dyDescent="0.25">
      <c r="A77" s="14"/>
      <c r="B77" s="14" t="s">
        <v>12</v>
      </c>
      <c r="C77" s="21"/>
      <c r="D77" s="21"/>
      <c r="E77" s="18"/>
    </row>
    <row r="78" spans="1:9" ht="64.5" customHeight="1" x14ac:dyDescent="0.25">
      <c r="A78" s="14"/>
      <c r="B78" s="14" t="s">
        <v>13</v>
      </c>
      <c r="C78" s="21">
        <v>1220949</v>
      </c>
      <c r="D78" s="21">
        <v>1271464</v>
      </c>
      <c r="E78" s="18">
        <v>1319723</v>
      </c>
      <c r="F78" s="5"/>
      <c r="G78" s="45"/>
      <c r="H78" s="45"/>
    </row>
    <row r="79" spans="1:9" ht="61.5" customHeight="1" x14ac:dyDescent="0.25">
      <c r="A79" s="14"/>
      <c r="B79" s="14" t="s">
        <v>97</v>
      </c>
      <c r="C79" s="21">
        <v>2610290</v>
      </c>
      <c r="D79" s="21">
        <v>2717473</v>
      </c>
      <c r="E79" s="18">
        <v>2819868</v>
      </c>
      <c r="F79" s="5"/>
      <c r="G79" s="45"/>
      <c r="H79" s="45"/>
    </row>
    <row r="80" spans="1:9" ht="108.75" customHeight="1" x14ac:dyDescent="0.25">
      <c r="A80" s="22"/>
      <c r="B80" s="14" t="s">
        <v>14</v>
      </c>
      <c r="C80" s="21">
        <v>21809.33</v>
      </c>
      <c r="D80" s="21">
        <v>22681.7</v>
      </c>
      <c r="E80" s="18">
        <v>23588.97</v>
      </c>
      <c r="F80" s="5"/>
      <c r="G80" s="45"/>
      <c r="H80" s="45"/>
      <c r="I80" s="44"/>
    </row>
    <row r="81" spans="1:10" ht="74.25" customHeight="1" x14ac:dyDescent="0.25">
      <c r="A81" s="22"/>
      <c r="B81" s="14" t="s">
        <v>98</v>
      </c>
      <c r="C81" s="18">
        <v>1853240.6</v>
      </c>
      <c r="D81" s="18">
        <v>1853240.6</v>
      </c>
      <c r="E81" s="18">
        <v>1853240.6</v>
      </c>
      <c r="F81" s="5"/>
    </row>
    <row r="82" spans="1:10" ht="72" customHeight="1" x14ac:dyDescent="0.25">
      <c r="A82" s="22"/>
      <c r="B82" s="14" t="s">
        <v>103</v>
      </c>
      <c r="C82" s="18">
        <v>18065016.239999998</v>
      </c>
      <c r="D82" s="18">
        <v>16229475.84</v>
      </c>
      <c r="E82" s="18">
        <v>16229475.84</v>
      </c>
      <c r="F82" s="5"/>
    </row>
    <row r="83" spans="1:10" ht="76.5" customHeight="1" x14ac:dyDescent="0.25">
      <c r="A83" s="22"/>
      <c r="B83" s="14" t="s">
        <v>96</v>
      </c>
      <c r="C83" s="18">
        <v>3387.08</v>
      </c>
      <c r="D83" s="18">
        <v>3387.08</v>
      </c>
      <c r="E83" s="18">
        <v>3387.08</v>
      </c>
    </row>
    <row r="84" spans="1:10" ht="101.25" customHeight="1" x14ac:dyDescent="0.25">
      <c r="A84" s="22"/>
      <c r="B84" s="14" t="s">
        <v>34</v>
      </c>
      <c r="C84" s="21">
        <v>24915721.59</v>
      </c>
      <c r="D84" s="21">
        <v>24476190.050000001</v>
      </c>
      <c r="E84" s="18">
        <v>24861563.629999999</v>
      </c>
      <c r="F84" s="5"/>
      <c r="G84" s="45"/>
      <c r="H84" s="45"/>
    </row>
    <row r="85" spans="1:10" ht="98.25" customHeight="1" x14ac:dyDescent="0.25">
      <c r="A85" s="22"/>
      <c r="B85" s="14" t="s">
        <v>20</v>
      </c>
      <c r="C85" s="18">
        <v>2410000</v>
      </c>
      <c r="D85" s="18">
        <v>0</v>
      </c>
      <c r="E85" s="18">
        <v>0</v>
      </c>
      <c r="F85" s="44"/>
    </row>
    <row r="86" spans="1:10" ht="104.25" customHeight="1" x14ac:dyDescent="0.25">
      <c r="A86" s="74"/>
      <c r="B86" s="76" t="s">
        <v>101</v>
      </c>
      <c r="C86" s="78">
        <v>208006363</v>
      </c>
      <c r="D86" s="78">
        <v>230263856</v>
      </c>
      <c r="E86" s="78">
        <v>247522337</v>
      </c>
      <c r="F86" s="5"/>
      <c r="G86" s="45"/>
      <c r="H86" s="45"/>
    </row>
    <row r="87" spans="1:10" x14ac:dyDescent="0.25">
      <c r="A87" s="75"/>
      <c r="B87" s="77"/>
      <c r="C87" s="79"/>
      <c r="D87" s="79"/>
      <c r="E87" s="80"/>
      <c r="F87" s="45"/>
    </row>
    <row r="88" spans="1:10" ht="99" customHeight="1" x14ac:dyDescent="0.25">
      <c r="A88" s="14"/>
      <c r="B88" s="14" t="s">
        <v>80</v>
      </c>
      <c r="C88" s="21">
        <v>65046839</v>
      </c>
      <c r="D88" s="21">
        <v>71850444</v>
      </c>
      <c r="E88" s="18">
        <v>77140607</v>
      </c>
      <c r="F88" s="5"/>
      <c r="G88" s="45"/>
      <c r="H88" s="45"/>
      <c r="I88" s="45"/>
      <c r="J88" s="47"/>
    </row>
    <row r="89" spans="1:10" ht="61.5" customHeight="1" x14ac:dyDescent="0.25">
      <c r="A89" s="22"/>
      <c r="B89" s="14" t="s">
        <v>85</v>
      </c>
      <c r="C89" s="18">
        <v>3911447.5</v>
      </c>
      <c r="D89" s="18">
        <v>4268026.8</v>
      </c>
      <c r="E89" s="18">
        <v>4268026.8</v>
      </c>
    </row>
    <row r="90" spans="1:10" ht="63" customHeight="1" x14ac:dyDescent="0.25">
      <c r="A90" s="22"/>
      <c r="B90" s="14" t="s">
        <v>102</v>
      </c>
      <c r="C90" s="18">
        <v>8112400</v>
      </c>
      <c r="D90" s="18">
        <v>8112400</v>
      </c>
      <c r="E90" s="18">
        <v>8112400</v>
      </c>
    </row>
    <row r="91" spans="1:10" ht="139.5" customHeight="1" x14ac:dyDescent="0.25">
      <c r="A91" s="14" t="s">
        <v>69</v>
      </c>
      <c r="B91" s="14" t="s">
        <v>138</v>
      </c>
      <c r="C91" s="18">
        <v>3481020</v>
      </c>
      <c r="D91" s="18">
        <v>3619756</v>
      </c>
      <c r="E91" s="18">
        <v>3764798</v>
      </c>
      <c r="F91" s="45"/>
      <c r="G91" s="45"/>
      <c r="H91" s="45"/>
      <c r="I91" s="45"/>
    </row>
    <row r="92" spans="1:10" ht="96" customHeight="1" x14ac:dyDescent="0.25">
      <c r="A92" s="14" t="s">
        <v>87</v>
      </c>
      <c r="B92" s="14" t="s">
        <v>113</v>
      </c>
      <c r="C92" s="21">
        <v>0</v>
      </c>
      <c r="D92" s="21">
        <v>14751540</v>
      </c>
      <c r="E92" s="18">
        <v>14751540</v>
      </c>
      <c r="F92" s="4"/>
    </row>
    <row r="93" spans="1:10" ht="78" customHeight="1" x14ac:dyDescent="0.25">
      <c r="A93" s="14" t="s">
        <v>70</v>
      </c>
      <c r="B93" s="14" t="s">
        <v>114</v>
      </c>
      <c r="C93" s="21">
        <v>638076</v>
      </c>
      <c r="D93" s="21">
        <v>697608</v>
      </c>
      <c r="E93" s="18">
        <v>722520</v>
      </c>
      <c r="F93" s="4"/>
      <c r="G93" s="45"/>
      <c r="H93" s="45"/>
    </row>
    <row r="94" spans="1:10" ht="90.75" customHeight="1" x14ac:dyDescent="0.25">
      <c r="A94" s="14" t="s">
        <v>71</v>
      </c>
      <c r="B94" s="48" t="s">
        <v>86</v>
      </c>
      <c r="C94" s="21">
        <v>20881</v>
      </c>
      <c r="D94" s="21">
        <v>164678</v>
      </c>
      <c r="E94" s="18">
        <v>23788</v>
      </c>
      <c r="F94" s="4"/>
      <c r="G94" s="45"/>
      <c r="H94" s="45"/>
    </row>
    <row r="95" spans="1:10" ht="101.25" customHeight="1" x14ac:dyDescent="0.25">
      <c r="A95" s="22" t="s">
        <v>72</v>
      </c>
      <c r="B95" s="14" t="s">
        <v>38</v>
      </c>
      <c r="C95" s="18">
        <v>15261750</v>
      </c>
      <c r="D95" s="18">
        <v>13985900</v>
      </c>
      <c r="E95" s="18">
        <v>13517550</v>
      </c>
      <c r="F95" s="4"/>
      <c r="G95" s="45"/>
      <c r="H95" s="45"/>
    </row>
    <row r="96" spans="1:10" ht="71.25" customHeight="1" x14ac:dyDescent="0.25">
      <c r="A96" s="14" t="s">
        <v>73</v>
      </c>
      <c r="B96" s="14" t="s">
        <v>35</v>
      </c>
      <c r="C96" s="18">
        <v>2154869</v>
      </c>
      <c r="D96" s="18">
        <v>2154869</v>
      </c>
      <c r="E96" s="18">
        <v>2154869</v>
      </c>
      <c r="F96" s="45"/>
      <c r="G96" s="45"/>
      <c r="H96" s="45"/>
    </row>
    <row r="97" spans="1:9" ht="53.25" customHeight="1" x14ac:dyDescent="0.25">
      <c r="A97" s="14" t="s">
        <v>74</v>
      </c>
      <c r="B97" s="14" t="s">
        <v>81</v>
      </c>
      <c r="C97" s="18">
        <v>2951610</v>
      </c>
      <c r="D97" s="18">
        <v>3080036</v>
      </c>
      <c r="E97" s="18">
        <v>3203238</v>
      </c>
      <c r="F97" s="5"/>
      <c r="G97" s="45"/>
      <c r="H97" s="45"/>
    </row>
    <row r="98" spans="1:9" ht="43.5" customHeight="1" x14ac:dyDescent="0.25">
      <c r="A98" s="14" t="s">
        <v>75</v>
      </c>
      <c r="B98" s="14" t="s">
        <v>82</v>
      </c>
      <c r="C98" s="18">
        <v>369156</v>
      </c>
      <c r="D98" s="18">
        <v>385288</v>
      </c>
      <c r="E98" s="18">
        <v>400700</v>
      </c>
      <c r="F98" s="5"/>
      <c r="G98" s="45"/>
      <c r="H98" s="45"/>
    </row>
    <row r="99" spans="1:9" ht="43.5" customHeight="1" x14ac:dyDescent="0.25">
      <c r="A99" s="14" t="s">
        <v>92</v>
      </c>
      <c r="B99" s="14" t="s">
        <v>93</v>
      </c>
      <c r="C99" s="18">
        <f>C102+C101+C103+C100</f>
        <v>31088471.629999999</v>
      </c>
      <c r="D99" s="18">
        <f t="shared" ref="D99:E99" si="13">D102+D101+D103+D100</f>
        <v>30469554</v>
      </c>
      <c r="E99" s="18">
        <f t="shared" si="13"/>
        <v>30745851.690000001</v>
      </c>
      <c r="F99" s="42"/>
    </row>
    <row r="100" spans="1:9" ht="237.75" customHeight="1" x14ac:dyDescent="0.25">
      <c r="A100" s="14" t="s">
        <v>130</v>
      </c>
      <c r="B100" s="14" t="s">
        <v>131</v>
      </c>
      <c r="C100" s="18">
        <v>703080</v>
      </c>
      <c r="D100" s="18">
        <v>703080</v>
      </c>
      <c r="E100" s="18">
        <v>703080</v>
      </c>
      <c r="F100" s="45"/>
      <c r="G100" s="45"/>
      <c r="H100" s="45"/>
      <c r="I100" s="44"/>
    </row>
    <row r="101" spans="1:9" s="50" customFormat="1" ht="119.25" customHeight="1" x14ac:dyDescent="0.25">
      <c r="A101" s="14" t="s">
        <v>99</v>
      </c>
      <c r="B101" s="14" t="s">
        <v>100</v>
      </c>
      <c r="C101" s="18">
        <v>2048511.63</v>
      </c>
      <c r="D101" s="18">
        <v>2079594</v>
      </c>
      <c r="E101" s="18">
        <v>2117211.69</v>
      </c>
      <c r="F101" s="16"/>
      <c r="G101" s="49"/>
      <c r="H101" s="49"/>
    </row>
    <row r="102" spans="1:9" s="50" customFormat="1" ht="183" customHeight="1" x14ac:dyDescent="0.25">
      <c r="A102" s="14" t="s">
        <v>76</v>
      </c>
      <c r="B102" s="14" t="s">
        <v>115</v>
      </c>
      <c r="C102" s="18">
        <v>27686880</v>
      </c>
      <c r="D102" s="18">
        <v>27686880</v>
      </c>
      <c r="E102" s="18">
        <v>27925560</v>
      </c>
      <c r="F102" s="15"/>
      <c r="G102" s="49"/>
      <c r="H102" s="49"/>
    </row>
    <row r="103" spans="1:9" s="50" customFormat="1" ht="69" customHeight="1" x14ac:dyDescent="0.25">
      <c r="A103" s="14" t="s">
        <v>118</v>
      </c>
      <c r="B103" s="14" t="s">
        <v>119</v>
      </c>
      <c r="C103" s="18">
        <v>650000</v>
      </c>
      <c r="D103" s="18">
        <v>0</v>
      </c>
      <c r="E103" s="18">
        <v>0</v>
      </c>
      <c r="F103" s="16"/>
    </row>
    <row r="104" spans="1:9" ht="16.5" customHeight="1" x14ac:dyDescent="0.25">
      <c r="A104" s="2"/>
      <c r="B104" s="1" t="s">
        <v>84</v>
      </c>
      <c r="C104" s="9">
        <f>C23+C53</f>
        <v>1269283055.98</v>
      </c>
      <c r="D104" s="9">
        <f t="shared" ref="D104:E104" si="14">D23+D53</f>
        <v>913610678.02999997</v>
      </c>
      <c r="E104" s="9">
        <f t="shared" si="14"/>
        <v>913615390.41000009</v>
      </c>
    </row>
    <row r="105" spans="1:9" ht="102" customHeight="1" x14ac:dyDescent="0.25">
      <c r="A105" s="6"/>
      <c r="C105" s="44"/>
      <c r="D105" s="44"/>
    </row>
    <row r="106" spans="1:9" ht="100.5" customHeight="1" x14ac:dyDescent="0.25">
      <c r="C106" s="44"/>
      <c r="D106" s="44"/>
    </row>
    <row r="107" spans="1:9" ht="106.5" customHeight="1" x14ac:dyDescent="0.25">
      <c r="C107" s="44"/>
      <c r="D107" s="44"/>
    </row>
    <row r="108" spans="1:9" ht="132.75" customHeight="1" x14ac:dyDescent="0.25"/>
    <row r="109" spans="1:9" ht="69" customHeight="1" x14ac:dyDescent="0.25"/>
    <row r="110" spans="1:9" ht="120" customHeight="1" x14ac:dyDescent="0.25"/>
    <row r="111" spans="1:9" ht="123" customHeight="1" x14ac:dyDescent="0.25"/>
    <row r="112" spans="1:9" ht="93" customHeight="1" x14ac:dyDescent="0.25"/>
    <row r="113" ht="119.25" customHeight="1" x14ac:dyDescent="0.25"/>
    <row r="114" ht="66" customHeight="1" x14ac:dyDescent="0.25"/>
    <row r="115" ht="21" customHeight="1" x14ac:dyDescent="0.25"/>
    <row r="116" ht="52.5" customHeight="1" x14ac:dyDescent="0.25"/>
    <row r="117" ht="99" customHeight="1" x14ac:dyDescent="0.25"/>
    <row r="118" ht="127.5" customHeight="1" x14ac:dyDescent="0.25"/>
    <row r="119" ht="120.75" customHeight="1" x14ac:dyDescent="0.25"/>
    <row r="120" ht="18" customHeight="1" x14ac:dyDescent="0.25"/>
    <row r="121" hidden="1" x14ac:dyDescent="0.25"/>
  </sheetData>
  <mergeCells count="22">
    <mergeCell ref="D3:E3"/>
    <mergeCell ref="D11:E11"/>
    <mergeCell ref="D12:E12"/>
    <mergeCell ref="A86:A87"/>
    <mergeCell ref="B86:B87"/>
    <mergeCell ref="C86:C87"/>
    <mergeCell ref="D86:D87"/>
    <mergeCell ref="E86:E87"/>
    <mergeCell ref="A16:E16"/>
    <mergeCell ref="A17:E17"/>
    <mergeCell ref="A18:E18"/>
    <mergeCell ref="B19:D19"/>
    <mergeCell ref="D5:E5"/>
    <mergeCell ref="D6:E6"/>
    <mergeCell ref="F40:J40"/>
    <mergeCell ref="F49:K49"/>
    <mergeCell ref="F33:K33"/>
    <mergeCell ref="F29:K29"/>
    <mergeCell ref="A20:A21"/>
    <mergeCell ref="B20:B21"/>
    <mergeCell ref="C20:E20"/>
    <mergeCell ref="F27:J27"/>
  </mergeCells>
  <phoneticPr fontId="1" type="noConversion"/>
  <pageMargins left="0.15748031496062992" right="0.15748031496062992" top="0.15748031496062992" bottom="0.15748031496062992" header="0.15748031496062992" footer="0.15748031496062992"/>
  <pageSetup paperSize="9" scale="73" fitToHeight="0" orientation="portrait" r:id="rId1"/>
  <rowBreaks count="4" manualBreakCount="4">
    <brk id="39" max="4" man="1"/>
    <brk id="81" max="4" man="1"/>
    <brk id="94" max="4" man="1"/>
    <brk id="1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Прил 2 2025</vt:lpstr>
      <vt:lpstr>' Прил 2 2025'!Область_печати</vt:lpstr>
    </vt:vector>
  </TitlesOfParts>
  <Company>DNS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218-2</cp:lastModifiedBy>
  <cp:lastPrinted>2025-05-14T00:36:43Z</cp:lastPrinted>
  <dcterms:created xsi:type="dcterms:W3CDTF">2014-10-15T01:16:52Z</dcterms:created>
  <dcterms:modified xsi:type="dcterms:W3CDTF">2025-06-04T01:35:49Z</dcterms:modified>
</cp:coreProperties>
</file>